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670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<sst xmlns="http://schemas.openxmlformats.org/spreadsheetml/2006/main" count="383" uniqueCount="118">
  <si>
    <t>B-1</t>
  </si>
  <si>
    <t>7B</t>
  </si>
  <si>
    <t>Klaipėdos sąsiauris</t>
  </si>
  <si>
    <t>3A</t>
  </si>
  <si>
    <t>3B</t>
  </si>
  <si>
    <t>MV pavadinimas</t>
  </si>
  <si>
    <t>Specifiniai teršalai</t>
  </si>
  <si>
    <t>Vandens telkinio pavadinimas</t>
  </si>
  <si>
    <t>Vandens telkinio kodas</t>
  </si>
  <si>
    <t>Vandens telkinio pobūdis</t>
  </si>
  <si>
    <t>Natūralus</t>
  </si>
  <si>
    <t>Labai pakeistas</t>
  </si>
  <si>
    <t>Tyrimų objektas</t>
  </si>
  <si>
    <t>Baltijos jūra</t>
  </si>
  <si>
    <t>Biologiniai rodikliai</t>
  </si>
  <si>
    <t>Bendri rodikliai</t>
  </si>
  <si>
    <t>Atvira Baltijos jūros akmenuota priekrantė (žemyninė priekrantės dalis)</t>
  </si>
  <si>
    <t>Atvira Baltijos jūros smėlėta priekrantė (Kuršių nerijos priekrantė)</t>
  </si>
  <si>
    <t>Kuršių marios</t>
  </si>
  <si>
    <t>Kuršių marių vandenų išplitimo Baltijos jūroje zona</t>
  </si>
  <si>
    <t>Šiaurinė Kuršių marių dalis</t>
  </si>
  <si>
    <t>Centrinė Kuršių marių dalis</t>
  </si>
  <si>
    <t>LT00090001</t>
  </si>
  <si>
    <t>LT100101200</t>
  </si>
  <si>
    <t>LT100101100</t>
  </si>
  <si>
    <t>LT100201300</t>
  </si>
  <si>
    <t>LT100201100</t>
  </si>
  <si>
    <t>LT100201200</t>
  </si>
  <si>
    <t>LT100201400</t>
  </si>
  <si>
    <t>FSI¹, %</t>
  </si>
  <si>
    <t>Chlorofilo "a" konc., µg/l</t>
  </si>
  <si>
    <t>MKI, EKS/ Makrobestuburių vid. rūšių sk. EKS</t>
  </si>
  <si>
    <t>Bendras azotas, mg/l</t>
  </si>
  <si>
    <t>Bendras fosforas, mg/l</t>
  </si>
  <si>
    <t>Vandens skaidrumas, m</t>
  </si>
  <si>
    <t>Cr, µg/l</t>
  </si>
  <si>
    <t>Cu, µg/l</t>
  </si>
  <si>
    <t>V, µg/l</t>
  </si>
  <si>
    <t xml:space="preserve"> Zn, µg/l</t>
  </si>
  <si>
    <t>Al, µg/l</t>
  </si>
  <si>
    <t xml:space="preserve"> As, µg/l</t>
  </si>
  <si>
    <t>Sn, µg/l</t>
  </si>
  <si>
    <t>* Vadovaujantis Paviršinių vandens telkinių būklės nustatymo metodika (LR aplinkos ministro 2007 m. balandžio 12 d. įsakymas Nr. D1-210 "DĖL PAVIRŠINIŲ VANDENS TELKINIŲ BŪKLĖS NUSTATYMO METODIKOS PATVIRTINIMO")</t>
  </si>
  <si>
    <t>&lt;0,1</t>
  </si>
  <si>
    <t>MV kodas</t>
  </si>
  <si>
    <t>LT2</t>
  </si>
  <si>
    <t>LTB-1</t>
  </si>
  <si>
    <t>LT6</t>
  </si>
  <si>
    <t>LT7</t>
  </si>
  <si>
    <t>LT3</t>
  </si>
  <si>
    <t>LT4</t>
  </si>
  <si>
    <t>LT5</t>
  </si>
  <si>
    <t>LTK4</t>
  </si>
  <si>
    <t>LTK5</t>
  </si>
  <si>
    <t>LTK6</t>
  </si>
  <si>
    <t>LTK7B</t>
  </si>
  <si>
    <t>LTK10</t>
  </si>
  <si>
    <t>LTK12</t>
  </si>
  <si>
    <t>LTK14</t>
  </si>
  <si>
    <t>LTK1</t>
  </si>
  <si>
    <t>LTK2</t>
  </si>
  <si>
    <t>LTK3</t>
  </si>
  <si>
    <t>LTK3A</t>
  </si>
  <si>
    <t>LTK3B</t>
  </si>
  <si>
    <r>
      <t>55</t>
    </r>
    <r>
      <rPr>
        <vertAlign val="superscript"/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55.5’</t>
    </r>
  </si>
  <si>
    <t>20°58.5’</t>
  </si>
  <si>
    <r>
      <t>56</t>
    </r>
    <r>
      <rPr>
        <vertAlign val="superscript"/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02.5’</t>
    </r>
  </si>
  <si>
    <t>21°03.0’</t>
  </si>
  <si>
    <r>
      <t>55</t>
    </r>
    <r>
      <rPr>
        <vertAlign val="superscript"/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33.5’</t>
    </r>
  </si>
  <si>
    <t>21°04.7’</t>
  </si>
  <si>
    <r>
      <t>55</t>
    </r>
    <r>
      <rPr>
        <vertAlign val="superscript"/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18.7’</t>
    </r>
  </si>
  <si>
    <t>20°57.4’</t>
  </si>
  <si>
    <t>55°49.0’</t>
  </si>
  <si>
    <t>21°01.0’</t>
  </si>
  <si>
    <t>55°44.1’</t>
  </si>
  <si>
    <t>55°43.1’</t>
  </si>
  <si>
    <t>21°03.7’</t>
  </si>
  <si>
    <t>55°35.9'</t>
  </si>
  <si>
    <t>21°09.2'</t>
  </si>
  <si>
    <t>55°32.3’</t>
  </si>
  <si>
    <t>21°07.6’</t>
  </si>
  <si>
    <t>55°27.8'</t>
  </si>
  <si>
    <t>21°08.8'</t>
  </si>
  <si>
    <t>55°28.8’</t>
  </si>
  <si>
    <t>21°13.4’</t>
  </si>
  <si>
    <t>55°18.3’</t>
  </si>
  <si>
    <t>21°01.6’</t>
  </si>
  <si>
    <t>55°20.0’</t>
  </si>
  <si>
    <t>21°10.0’</t>
  </si>
  <si>
    <t>55°16.1'</t>
  </si>
  <si>
    <t>21°06.4'</t>
  </si>
  <si>
    <t>55°42.8’</t>
  </si>
  <si>
    <t>21°06.6'</t>
  </si>
  <si>
    <t>55°41.8’</t>
  </si>
  <si>
    <t>21°07.4’</t>
  </si>
  <si>
    <t>55°39.5’</t>
  </si>
  <si>
    <t>21°08.0’</t>
  </si>
  <si>
    <t>55°38.7’</t>
  </si>
  <si>
    <t>21°09.7’</t>
  </si>
  <si>
    <t>55°39.8’</t>
  </si>
  <si>
    <t>21°08.8’</t>
  </si>
  <si>
    <t>Šiaurės platuma</t>
  </si>
  <si>
    <t>Rytų ilguma</t>
  </si>
  <si>
    <t>Druskingumas, PSU</t>
  </si>
  <si>
    <t xml:space="preserve">2019 M. TARPINIŲ IR PRIEKRANTĖS VANDENŲ EKOLOGINĖ BŪKLĖ* </t>
  </si>
  <si>
    <t>&lt;2</t>
  </si>
  <si>
    <t>**EKS - ekologinės kokybės santykis, suskaičiuojamas vadovaujantis Lietuvos Respublikos aplinkos ministro 2005 m. gegužės 23 d. įsakymu Nr. D1-256 „Dėl Paviršinių vandens telkinių tipų aprašo, Paviršinių vandens telkinių kokybės elementų etaloninių sąlygų rodiklių aprašo ir Kriterijų dirbtiniams, labai pakeistiems ir rizikos vandens telkiniams išskirti aprašo patvirtinimo“.</t>
  </si>
  <si>
    <r>
      <t xml:space="preserve">¹ FSI - Fitoplanktono sezoninės sukcesijos indeksas;  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FPGI - Fitoplanktono padidėjusio gausumo indeksas; 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MKI indeksas - makrozoobentoso kokybės indeksas, taikomas tik Baltijos jūros Kuršių nerijos priekrantei; </t>
    </r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NA - naftos angliavandeniliai</t>
    </r>
  </si>
  <si>
    <t>N- rodiklis netaikomas vertinime, neaktualus</t>
  </si>
  <si>
    <t>NT-tyrimai nebuvo suplanuoti pagal monitoringo planą</t>
  </si>
  <si>
    <t>N</t>
  </si>
  <si>
    <t>NT</t>
  </si>
  <si>
    <t>FSI, EKS**</t>
  </si>
  <si>
    <r>
      <t xml:space="preserve"> FPGI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 %</t>
    </r>
  </si>
  <si>
    <t>FPGI, EKS**</t>
  </si>
  <si>
    <t>Chlorofilo "a" konc., EKS**</t>
  </si>
  <si>
    <r>
      <t>MKI indeksas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/Makrobestuburių vid. rūšių sk.</t>
    </r>
  </si>
  <si>
    <r>
      <t>NA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, mg/l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</si>
</sst>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  <numFmt numFmtId="165" formatCode="0.0"/>
    <numFmt numFmtId="166" formatCode="0.000"/>
    <numFmt numFmtId="167" formatCode="\6\7\1"/>
    <numFmt numFmtId="168" formatCode="#,##0.0"/>
    <numFmt numFmtId="169" formatCode="\6\4\1"/>
    <numFmt numFmtId="170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1"/>
      <color indexed="8"/>
      <name val="Calibri"/>
      <family val="2"/>
    </font>
    <font>
      <b/>
      <vertAlign val="superscript"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/>
      <top/>
      <bottom style="medium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3" fillId="0" borderId="0" xfId="0" applyFont="1" applyFill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23" fillId="0" borderId="11" xfId="40" applyFont="1" applyFill="1" applyBorder="1" applyAlignment="1">
      <alignment horizontal="center" vertical="center"/>
      <protection/>
    </xf>
    <xf numFmtId="2" fontId="23" fillId="0" borderId="13" xfId="40" applyNumberFormat="1" applyFont="1" applyFill="1" applyBorder="1" applyAlignment="1">
      <alignment horizontal="center" vertical="center"/>
      <protection/>
    </xf>
    <xf numFmtId="2" fontId="23" fillId="0" borderId="11" xfId="40" applyNumberFormat="1" applyFont="1" applyFill="1" applyBorder="1" applyAlignment="1">
      <alignment horizontal="center" vertical="center"/>
      <protection/>
    </xf>
    <xf numFmtId="165" fontId="23" fillId="0" borderId="11" xfId="40" applyNumberFormat="1" applyFont="1" applyFill="1" applyBorder="1" applyAlignment="1">
      <alignment horizontal="center" vertical="center"/>
      <protection/>
    </xf>
    <xf numFmtId="0" fontId="45" fillId="0" borderId="11" xfId="0" applyFont="1" applyFill="1" applyBorder="1" applyAlignment="1">
      <alignment horizontal="center" vertical="center"/>
    </xf>
    <xf numFmtId="166" fontId="23" fillId="0" borderId="11" xfId="40" applyNumberFormat="1" applyFont="1" applyFill="1" applyBorder="1" applyAlignment="1">
      <alignment horizontal="center" vertical="center"/>
      <protection/>
    </xf>
    <xf numFmtId="166" fontId="23" fillId="0" borderId="13" xfId="40" applyNumberFormat="1" applyFont="1" applyFill="1" applyBorder="1" applyAlignment="1">
      <alignment horizontal="center" vertical="center"/>
      <protection/>
    </xf>
    <xf numFmtId="166" fontId="45" fillId="0" borderId="11" xfId="0" applyNumberFormat="1" applyFont="1" applyFill="1" applyBorder="1" applyAlignment="1">
      <alignment horizontal="center" vertical="center"/>
    </xf>
    <xf numFmtId="2" fontId="23" fillId="0" borderId="10" xfId="40" applyNumberFormat="1" applyFont="1" applyFill="1" applyBorder="1" applyAlignment="1">
      <alignment horizontal="center" vertical="center"/>
      <protection/>
    </xf>
    <xf numFmtId="2" fontId="23" fillId="0" borderId="14" xfId="40" applyNumberFormat="1" applyFont="1" applyFill="1" applyBorder="1" applyAlignment="1">
      <alignment horizontal="center" vertical="center"/>
      <protection/>
    </xf>
    <xf numFmtId="2" fontId="45" fillId="0" borderId="11" xfId="0" applyNumberFormat="1" applyFont="1" applyFill="1" applyBorder="1" applyAlignment="1">
      <alignment horizontal="center" vertical="center"/>
    </xf>
    <xf numFmtId="2" fontId="45" fillId="0" borderId="11" xfId="40" applyNumberFormat="1" applyFont="1" applyFill="1" applyBorder="1" applyAlignment="1">
      <alignment horizontal="center" vertical="center"/>
      <protection/>
    </xf>
    <xf numFmtId="165" fontId="23" fillId="0" borderId="13" xfId="40" applyNumberFormat="1" applyFont="1" applyFill="1" applyBorder="1" applyAlignment="1">
      <alignment horizontal="center" vertical="center"/>
      <protection/>
    </xf>
    <xf numFmtId="165" fontId="45" fillId="0" borderId="11" xfId="0" applyNumberFormat="1" applyFont="1" applyFill="1" applyBorder="1" applyAlignment="1">
      <alignment horizontal="center" vertical="center"/>
    </xf>
    <xf numFmtId="166" fontId="23" fillId="0" borderId="11" xfId="0" applyNumberFormat="1" applyFont="1" applyFill="1" applyBorder="1" applyAlignment="1">
      <alignment horizontal="center" vertical="center"/>
    </xf>
    <xf numFmtId="166" fontId="45" fillId="0" borderId="13" xfId="0" applyNumberFormat="1" applyFont="1" applyFill="1" applyBorder="1" applyAlignment="1">
      <alignment horizontal="center" vertical="center"/>
    </xf>
    <xf numFmtId="166" fontId="23" fillId="0" borderId="13" xfId="0" applyNumberFormat="1" applyFont="1" applyFill="1" applyBorder="1" applyAlignment="1">
      <alignment horizontal="center" vertical="center"/>
    </xf>
    <xf numFmtId="2" fontId="45" fillId="0" borderId="13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6" fillId="33" borderId="15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3" fillId="12" borderId="20" xfId="42" applyFont="1" applyFill="1" applyBorder="1" applyAlignment="1">
      <alignment horizontal="center" vertical="distributed"/>
      <protection/>
    </xf>
    <xf numFmtId="0" fontId="3" fillId="12" borderId="21" xfId="42" applyFont="1" applyFill="1" applyBorder="1" applyAlignment="1">
      <alignment horizontal="center" vertical="distributed"/>
      <protection/>
    </xf>
    <xf numFmtId="2" fontId="3" fillId="12" borderId="22" xfId="41" applyNumberFormat="1" applyFont="1" applyFill="1" applyBorder="1" applyAlignment="1">
      <alignment horizontal="center" vertical="justify"/>
      <protection/>
    </xf>
    <xf numFmtId="2" fontId="3" fillId="12" borderId="23" xfId="41" applyNumberFormat="1" applyFont="1" applyFill="1" applyBorder="1" applyAlignment="1">
      <alignment horizontal="center" vertical="justify"/>
      <protection/>
    </xf>
    <xf numFmtId="2" fontId="3" fillId="12" borderId="24" xfId="41" applyNumberFormat="1" applyFont="1" applyFill="1" applyBorder="1" applyAlignment="1">
      <alignment horizontal="center" vertical="justify"/>
      <protection/>
    </xf>
    <xf numFmtId="2" fontId="3" fillId="12" borderId="25" xfId="41" applyNumberFormat="1" applyFont="1" applyFill="1" applyBorder="1" applyAlignment="1">
      <alignment horizontal="center" vertical="justify"/>
      <protection/>
    </xf>
    <xf numFmtId="0" fontId="3" fillId="12" borderId="26" xfId="41" applyFont="1" applyFill="1" applyBorder="1" applyAlignment="1">
      <alignment horizontal="center" vertical="justify"/>
      <protection/>
    </xf>
    <xf numFmtId="0" fontId="3" fillId="12" borderId="27" xfId="41" applyFont="1" applyFill="1" applyBorder="1" applyAlignment="1">
      <alignment horizontal="center" vertical="justify"/>
      <protection/>
    </xf>
    <xf numFmtId="2" fontId="3" fillId="12" borderId="28" xfId="41" applyNumberFormat="1" applyFont="1" applyFill="1" applyBorder="1" applyAlignment="1">
      <alignment horizontal="center" vertical="justify"/>
      <protection/>
    </xf>
    <xf numFmtId="2" fontId="3" fillId="12" borderId="29" xfId="41" applyNumberFormat="1" applyFont="1" applyFill="1" applyBorder="1" applyAlignment="1">
      <alignment horizontal="center" vertical="justify"/>
      <protection/>
    </xf>
    <xf numFmtId="0" fontId="3" fillId="12" borderId="16" xfId="42" applyFont="1" applyFill="1" applyBorder="1" applyAlignment="1">
      <alignment horizontal="center" vertical="distributed"/>
      <protection/>
    </xf>
    <xf numFmtId="0" fontId="3" fillId="12" borderId="30" xfId="42" applyFont="1" applyFill="1" applyBorder="1" applyAlignment="1">
      <alignment horizontal="center" vertical="distributed"/>
      <protection/>
    </xf>
    <xf numFmtId="0" fontId="3" fillId="12" borderId="31" xfId="42" applyFont="1" applyFill="1" applyBorder="1" applyAlignment="1">
      <alignment horizontal="center" vertical="distributed"/>
      <protection/>
    </xf>
    <xf numFmtId="0" fontId="3" fillId="12" borderId="32" xfId="42" applyFont="1" applyFill="1" applyBorder="1" applyAlignment="1">
      <alignment horizontal="center" vertical="distributed"/>
      <protection/>
    </xf>
    <xf numFmtId="2" fontId="3" fillId="12" borderId="33" xfId="41" applyNumberFormat="1" applyFont="1" applyFill="1" applyBorder="1" applyAlignment="1">
      <alignment horizontal="center" vertical="justify"/>
      <protection/>
    </xf>
    <xf numFmtId="2" fontId="3" fillId="12" borderId="34" xfId="41" applyNumberFormat="1" applyFont="1" applyFill="1" applyBorder="1" applyAlignment="1">
      <alignment horizontal="center" vertical="justify"/>
      <protection/>
    </xf>
    <xf numFmtId="2" fontId="3" fillId="12" borderId="35" xfId="41" applyNumberFormat="1" applyFont="1" applyFill="1" applyBorder="1" applyAlignment="1">
      <alignment horizontal="center" vertical="justify"/>
      <protection/>
    </xf>
    <xf numFmtId="2" fontId="3" fillId="12" borderId="36" xfId="41" applyNumberFormat="1" applyFont="1" applyFill="1" applyBorder="1" applyAlignment="1">
      <alignment horizontal="center" vertical="justify"/>
      <protection/>
    </xf>
    <xf numFmtId="0" fontId="3" fillId="12" borderId="35" xfId="42" applyFont="1" applyFill="1" applyBorder="1" applyAlignment="1">
      <alignment horizontal="center" vertical="distributed"/>
      <protection/>
    </xf>
    <xf numFmtId="0" fontId="3" fillId="12" borderId="36" xfId="42" applyFont="1" applyFill="1" applyBorder="1" applyAlignment="1">
      <alignment horizontal="center" vertical="distributed"/>
      <protection/>
    </xf>
    <xf numFmtId="2" fontId="3" fillId="12" borderId="37" xfId="41" applyNumberFormat="1" applyFont="1" applyFill="1" applyBorder="1" applyAlignment="1">
      <alignment horizontal="center" vertical="justify"/>
      <protection/>
    </xf>
    <xf numFmtId="2" fontId="3" fillId="12" borderId="38" xfId="41" applyNumberFormat="1" applyFont="1" applyFill="1" applyBorder="1" applyAlignment="1">
      <alignment horizontal="center" vertical="justify"/>
      <protection/>
    </xf>
    <xf numFmtId="2" fontId="3" fillId="12" borderId="39" xfId="41" applyNumberFormat="1" applyFont="1" applyFill="1" applyBorder="1" applyAlignment="1">
      <alignment horizontal="center" vertical="justify"/>
      <protection/>
    </xf>
    <xf numFmtId="2" fontId="3" fillId="12" borderId="40" xfId="41" applyNumberFormat="1" applyFont="1" applyFill="1" applyBorder="1" applyAlignment="1">
      <alignment horizontal="center" vertical="justify"/>
      <protection/>
    </xf>
    <xf numFmtId="0" fontId="47" fillId="0" borderId="18" xfId="0" applyFont="1" applyFill="1" applyBorder="1" applyAlignment="1">
      <alignment horizontal="left"/>
    </xf>
    <xf numFmtId="0" fontId="47" fillId="0" borderId="19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7" fillId="0" borderId="41" xfId="0" applyFont="1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0" fillId="35" borderId="43" xfId="0" applyFont="1" applyFill="1" applyBorder="1" applyAlignment="1">
      <alignment horizontal="center"/>
    </xf>
    <xf numFmtId="0" fontId="40" fillId="35" borderId="44" xfId="0" applyFont="1" applyFill="1" applyBorder="1" applyAlignment="1">
      <alignment horizontal="center"/>
    </xf>
    <xf numFmtId="0" fontId="40" fillId="35" borderId="45" xfId="0" applyFont="1" applyFill="1" applyBorder="1" applyAlignment="1">
      <alignment horizontal="center"/>
    </xf>
    <xf numFmtId="0" fontId="3" fillId="12" borderId="24" xfId="41" applyFont="1" applyFill="1" applyBorder="1" applyAlignment="1">
      <alignment horizontal="center" vertical="justify"/>
      <protection/>
    </xf>
    <xf numFmtId="0" fontId="3" fillId="12" borderId="25" xfId="41" applyFont="1" applyFill="1" applyBorder="1" applyAlignment="1">
      <alignment horizontal="center" vertical="justify"/>
      <protection/>
    </xf>
    <xf numFmtId="0" fontId="3" fillId="12" borderId="46" xfId="41" applyFont="1" applyFill="1" applyBorder="1" applyAlignment="1">
      <alignment horizontal="center" vertical="justify"/>
      <protection/>
    </xf>
    <xf numFmtId="0" fontId="3" fillId="12" borderId="47" xfId="41" applyFont="1" applyFill="1" applyBorder="1" applyAlignment="1">
      <alignment horizontal="center" vertical="justify"/>
      <protection/>
    </xf>
    <xf numFmtId="0" fontId="45" fillId="0" borderId="11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prastas 2 2" xfId="41"/>
    <cellStyle name="Įprastas 2 7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Sheet1_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tabSelected="1" zoomScale="85" zoomScaleNormal="85" zoomScalePageLayoutView="0" workbookViewId="0" topLeftCell="G4">
      <selection activeCell="U17" sqref="U17"/>
    </sheetView>
  </sheetViews>
  <sheetFormatPr defaultColWidth="9.140625" defaultRowHeight="15"/>
  <cols>
    <col min="1" max="1" width="18.57421875" style="0" customWidth="1"/>
    <col min="2" max="2" width="59.28125" style="2" customWidth="1"/>
    <col min="3" max="3" width="9.7109375" style="2" customWidth="1"/>
    <col min="4" max="4" width="10.7109375" style="2" customWidth="1"/>
    <col min="5" max="5" width="13.00390625" style="0" customWidth="1"/>
    <col min="6" max="6" width="12.421875" style="0" customWidth="1"/>
    <col min="7" max="9" width="12.00390625" style="0" customWidth="1"/>
    <col min="10" max="10" width="5.851562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7109375" style="0" customWidth="1"/>
    <col min="15" max="15" width="10.140625" style="0" customWidth="1"/>
    <col min="16" max="16" width="10.57421875" style="0" customWidth="1"/>
    <col min="17" max="17" width="12.140625" style="0" customWidth="1"/>
    <col min="18" max="18" width="10.421875" style="0" customWidth="1"/>
    <col min="19" max="19" width="10.140625" style="0" customWidth="1"/>
    <col min="20" max="20" width="12.7109375" style="0" customWidth="1"/>
    <col min="21" max="21" width="8.8515625" style="0" customWidth="1"/>
    <col min="22" max="22" width="9.00390625" style="0" customWidth="1"/>
    <col min="23" max="23" width="7.57421875" style="0" customWidth="1"/>
    <col min="24" max="24" width="10.28125" style="0" customWidth="1"/>
    <col min="25" max="25" width="8.8515625" style="0" customWidth="1"/>
    <col min="26" max="26" width="7.7109375" style="0" customWidth="1"/>
    <col min="27" max="27" width="8.8515625" style="0" customWidth="1"/>
    <col min="28" max="28" width="8.57421875" style="0" customWidth="1"/>
  </cols>
  <sheetData>
    <row r="1" spans="1:28" s="1" customFormat="1" ht="14.25" customHeight="1">
      <c r="A1" s="65" t="s">
        <v>104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6"/>
    </row>
    <row r="2" spans="1:28" s="1" customFormat="1" ht="15.75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8"/>
    </row>
    <row r="3" spans="1:28" s="1" customFormat="1" ht="16.5" thickBot="1">
      <c r="A3" s="69"/>
      <c r="B3" s="70"/>
      <c r="C3" s="70"/>
      <c r="D3" s="70"/>
      <c r="E3" s="70"/>
      <c r="F3" s="70"/>
      <c r="G3" s="70"/>
      <c r="H3" s="70"/>
      <c r="I3" s="14"/>
      <c r="J3" s="35" t="s">
        <v>14</v>
      </c>
      <c r="K3" s="36"/>
      <c r="L3" s="36"/>
      <c r="M3" s="36"/>
      <c r="N3" s="36"/>
      <c r="O3" s="36"/>
      <c r="P3" s="36"/>
      <c r="Q3" s="37"/>
      <c r="R3" s="38" t="s">
        <v>15</v>
      </c>
      <c r="S3" s="39"/>
      <c r="T3" s="40"/>
      <c r="U3" s="71" t="s">
        <v>6</v>
      </c>
      <c r="V3" s="72"/>
      <c r="W3" s="72"/>
      <c r="X3" s="72"/>
      <c r="Y3" s="72"/>
      <c r="Z3" s="72"/>
      <c r="AA3" s="72"/>
      <c r="AB3" s="73"/>
    </row>
    <row r="4" spans="1:28" s="3" customFormat="1" ht="27.75" customHeight="1">
      <c r="A4" s="74" t="s">
        <v>12</v>
      </c>
      <c r="B4" s="76" t="s">
        <v>7</v>
      </c>
      <c r="C4" s="47" t="s">
        <v>44</v>
      </c>
      <c r="D4" s="47" t="s">
        <v>5</v>
      </c>
      <c r="E4" s="47" t="s">
        <v>8</v>
      </c>
      <c r="F4" s="47" t="s">
        <v>9</v>
      </c>
      <c r="G4" s="43" t="s">
        <v>101</v>
      </c>
      <c r="H4" s="45" t="s">
        <v>102</v>
      </c>
      <c r="I4" s="63" t="s">
        <v>103</v>
      </c>
      <c r="J4" s="61" t="s">
        <v>29</v>
      </c>
      <c r="K4" s="49" t="s">
        <v>112</v>
      </c>
      <c r="L4" s="55" t="s">
        <v>113</v>
      </c>
      <c r="M4" s="55" t="s">
        <v>114</v>
      </c>
      <c r="N4" s="55" t="s">
        <v>30</v>
      </c>
      <c r="O4" s="55" t="s">
        <v>115</v>
      </c>
      <c r="P4" s="57" t="s">
        <v>116</v>
      </c>
      <c r="Q4" s="57" t="s">
        <v>31</v>
      </c>
      <c r="R4" s="41" t="s">
        <v>32</v>
      </c>
      <c r="S4" s="41" t="s">
        <v>33</v>
      </c>
      <c r="T4" s="41" t="s">
        <v>34</v>
      </c>
      <c r="U4" s="41" t="s">
        <v>35</v>
      </c>
      <c r="V4" s="41" t="s">
        <v>36</v>
      </c>
      <c r="W4" s="41" t="s">
        <v>37</v>
      </c>
      <c r="X4" s="41" t="s">
        <v>117</v>
      </c>
      <c r="Y4" s="59" t="s">
        <v>38</v>
      </c>
      <c r="Z4" s="53" t="s">
        <v>39</v>
      </c>
      <c r="AA4" s="51" t="s">
        <v>40</v>
      </c>
      <c r="AB4" s="53" t="s">
        <v>41</v>
      </c>
    </row>
    <row r="5" spans="1:28" s="3" customFormat="1" ht="37.5" customHeight="1" thickBot="1">
      <c r="A5" s="75"/>
      <c r="B5" s="77"/>
      <c r="C5" s="48"/>
      <c r="D5" s="48"/>
      <c r="E5" s="48"/>
      <c r="F5" s="48"/>
      <c r="G5" s="44"/>
      <c r="H5" s="46"/>
      <c r="I5" s="64"/>
      <c r="J5" s="62"/>
      <c r="K5" s="50"/>
      <c r="L5" s="56"/>
      <c r="M5" s="56"/>
      <c r="N5" s="56"/>
      <c r="O5" s="56"/>
      <c r="P5" s="58"/>
      <c r="Q5" s="58"/>
      <c r="R5" s="42"/>
      <c r="S5" s="42"/>
      <c r="T5" s="42"/>
      <c r="U5" s="42"/>
      <c r="V5" s="42"/>
      <c r="W5" s="42"/>
      <c r="X5" s="42"/>
      <c r="Y5" s="60"/>
      <c r="Z5" s="54"/>
      <c r="AA5" s="52"/>
      <c r="AB5" s="54"/>
    </row>
    <row r="6" spans="1:28" s="6" customFormat="1" ht="17.25">
      <c r="A6" s="4" t="s">
        <v>13</v>
      </c>
      <c r="B6" s="5" t="s">
        <v>16</v>
      </c>
      <c r="C6" s="9" t="s">
        <v>45</v>
      </c>
      <c r="D6" s="5">
        <v>2</v>
      </c>
      <c r="E6" s="4" t="s">
        <v>22</v>
      </c>
      <c r="F6" s="4" t="s">
        <v>10</v>
      </c>
      <c r="G6" s="13" t="s">
        <v>64</v>
      </c>
      <c r="H6" s="13" t="s">
        <v>65</v>
      </c>
      <c r="I6" s="13" t="s">
        <v>110</v>
      </c>
      <c r="J6" s="13" t="s">
        <v>110</v>
      </c>
      <c r="K6" s="13" t="s">
        <v>110</v>
      </c>
      <c r="L6" s="15">
        <v>30.24</v>
      </c>
      <c r="M6" s="15">
        <v>0.69</v>
      </c>
      <c r="N6" s="17">
        <v>4.12</v>
      </c>
      <c r="O6" s="23">
        <f aca="true" t="shared" si="0" ref="O6:O12">2/N6</f>
        <v>0.4854368932038835</v>
      </c>
      <c r="P6" s="18">
        <v>6</v>
      </c>
      <c r="Q6" s="17">
        <f>P6/18</f>
        <v>0.3333333333333333</v>
      </c>
      <c r="R6" s="25">
        <v>1.08</v>
      </c>
      <c r="S6" s="29">
        <v>0.017</v>
      </c>
      <c r="T6" s="17">
        <v>4</v>
      </c>
      <c r="U6" s="20">
        <v>0.58</v>
      </c>
      <c r="V6" s="20" t="s">
        <v>43</v>
      </c>
      <c r="W6" s="17">
        <v>12.63</v>
      </c>
      <c r="X6" s="20" t="s">
        <v>43</v>
      </c>
      <c r="Y6" s="17">
        <v>3.63</v>
      </c>
      <c r="Z6" s="17" t="s">
        <v>111</v>
      </c>
      <c r="AA6" s="17" t="s">
        <v>111</v>
      </c>
      <c r="AB6" s="17" t="s">
        <v>111</v>
      </c>
    </row>
    <row r="7" spans="1:28" s="6" customFormat="1" ht="17.25">
      <c r="A7" s="7" t="s">
        <v>13</v>
      </c>
      <c r="B7" s="8" t="s">
        <v>16</v>
      </c>
      <c r="C7" s="10" t="s">
        <v>46</v>
      </c>
      <c r="D7" s="8" t="s">
        <v>0</v>
      </c>
      <c r="E7" s="7" t="s">
        <v>23</v>
      </c>
      <c r="F7" s="7" t="s">
        <v>10</v>
      </c>
      <c r="G7" s="11" t="s">
        <v>66</v>
      </c>
      <c r="H7" s="11" t="s">
        <v>67</v>
      </c>
      <c r="I7" s="13" t="s">
        <v>110</v>
      </c>
      <c r="J7" s="13" t="s">
        <v>110</v>
      </c>
      <c r="K7" s="13" t="s">
        <v>110</v>
      </c>
      <c r="L7" s="15">
        <v>30.24</v>
      </c>
      <c r="M7" s="15">
        <v>0.69</v>
      </c>
      <c r="N7" s="16">
        <v>3.83</v>
      </c>
      <c r="O7" s="24">
        <f t="shared" si="0"/>
        <v>0.5221932114882506</v>
      </c>
      <c r="P7" s="27">
        <v>10</v>
      </c>
      <c r="Q7" s="17">
        <f>P7/18</f>
        <v>0.5555555555555556</v>
      </c>
      <c r="R7" s="32">
        <v>0.91</v>
      </c>
      <c r="S7" s="31">
        <v>0.017</v>
      </c>
      <c r="T7" s="16">
        <v>3.62</v>
      </c>
      <c r="U7" s="21">
        <v>1.04</v>
      </c>
      <c r="V7" s="20" t="s">
        <v>43</v>
      </c>
      <c r="W7" s="16">
        <v>10.93</v>
      </c>
      <c r="X7" s="20" t="s">
        <v>43</v>
      </c>
      <c r="Y7" s="21">
        <v>4.45</v>
      </c>
      <c r="Z7" s="21">
        <v>5.33</v>
      </c>
      <c r="AA7" s="17" t="s">
        <v>111</v>
      </c>
      <c r="AB7" s="21">
        <v>0.1</v>
      </c>
    </row>
    <row r="8" spans="1:28" s="6" customFormat="1" ht="17.25">
      <c r="A8" s="7" t="s">
        <v>13</v>
      </c>
      <c r="B8" s="8" t="s">
        <v>17</v>
      </c>
      <c r="C8" s="10" t="s">
        <v>47</v>
      </c>
      <c r="D8" s="8">
        <v>6</v>
      </c>
      <c r="E8" s="7" t="s">
        <v>24</v>
      </c>
      <c r="F8" s="7" t="s">
        <v>10</v>
      </c>
      <c r="G8" s="11" t="s">
        <v>68</v>
      </c>
      <c r="H8" s="11" t="s">
        <v>69</v>
      </c>
      <c r="I8" s="13" t="s">
        <v>110</v>
      </c>
      <c r="J8" s="13" t="s">
        <v>110</v>
      </c>
      <c r="K8" s="13" t="s">
        <v>110</v>
      </c>
      <c r="L8" s="15">
        <v>30.24</v>
      </c>
      <c r="M8" s="15">
        <v>0.69</v>
      </c>
      <c r="N8" s="17">
        <v>3.82</v>
      </c>
      <c r="O8" s="17">
        <f t="shared" si="0"/>
        <v>0.5235602094240838</v>
      </c>
      <c r="P8" s="18">
        <v>3.4</v>
      </c>
      <c r="Q8" s="17">
        <f>P8/3.9</f>
        <v>0.8717948717948718</v>
      </c>
      <c r="R8" s="25">
        <v>0.98</v>
      </c>
      <c r="S8" s="29">
        <v>0.018</v>
      </c>
      <c r="T8" s="20">
        <v>4.7</v>
      </c>
      <c r="U8" s="17">
        <v>1</v>
      </c>
      <c r="V8" s="20" t="s">
        <v>43</v>
      </c>
      <c r="W8" s="17">
        <v>10.08</v>
      </c>
      <c r="X8" s="20" t="s">
        <v>43</v>
      </c>
      <c r="Y8" s="20">
        <v>2.83</v>
      </c>
      <c r="Z8" s="17" t="s">
        <v>111</v>
      </c>
      <c r="AA8" s="17" t="s">
        <v>111</v>
      </c>
      <c r="AB8" s="17" t="s">
        <v>111</v>
      </c>
    </row>
    <row r="9" spans="1:28" s="6" customFormat="1" ht="17.25">
      <c r="A9" s="7" t="s">
        <v>13</v>
      </c>
      <c r="B9" s="8" t="s">
        <v>17</v>
      </c>
      <c r="C9" s="10" t="s">
        <v>48</v>
      </c>
      <c r="D9" s="8">
        <v>7</v>
      </c>
      <c r="E9" s="7" t="s">
        <v>24</v>
      </c>
      <c r="F9" s="7" t="s">
        <v>10</v>
      </c>
      <c r="G9" s="11" t="s">
        <v>70</v>
      </c>
      <c r="H9" s="11" t="s">
        <v>71</v>
      </c>
      <c r="I9" s="13" t="s">
        <v>110</v>
      </c>
      <c r="J9" s="13" t="s">
        <v>110</v>
      </c>
      <c r="K9" s="13" t="s">
        <v>110</v>
      </c>
      <c r="L9" s="15">
        <v>30.24</v>
      </c>
      <c r="M9" s="15">
        <v>0.69</v>
      </c>
      <c r="N9" s="17">
        <v>4.59</v>
      </c>
      <c r="O9" s="17">
        <f t="shared" si="0"/>
        <v>0.4357298474945534</v>
      </c>
      <c r="P9" s="18">
        <v>3.7</v>
      </c>
      <c r="Q9" s="17">
        <f>P9/3.9</f>
        <v>0.9487179487179488</v>
      </c>
      <c r="R9" s="25">
        <v>1</v>
      </c>
      <c r="S9" s="29">
        <v>0.017</v>
      </c>
      <c r="T9" s="18">
        <v>4.25</v>
      </c>
      <c r="U9" s="17">
        <v>0.73</v>
      </c>
      <c r="V9" s="20" t="s">
        <v>43</v>
      </c>
      <c r="W9" s="20">
        <v>9.6</v>
      </c>
      <c r="X9" s="20" t="s">
        <v>43</v>
      </c>
      <c r="Y9" s="20" t="s">
        <v>105</v>
      </c>
      <c r="Z9" s="20">
        <v>5.23</v>
      </c>
      <c r="AA9" s="17" t="s">
        <v>111</v>
      </c>
      <c r="AB9" s="20" t="s">
        <v>43</v>
      </c>
    </row>
    <row r="10" spans="1:28" s="6" customFormat="1" ht="15">
      <c r="A10" s="7" t="s">
        <v>13</v>
      </c>
      <c r="B10" s="8" t="s">
        <v>19</v>
      </c>
      <c r="C10" s="10" t="s">
        <v>49</v>
      </c>
      <c r="D10" s="8">
        <v>3</v>
      </c>
      <c r="E10" s="7" t="s">
        <v>25</v>
      </c>
      <c r="F10" s="7" t="s">
        <v>10</v>
      </c>
      <c r="G10" s="12" t="s">
        <v>72</v>
      </c>
      <c r="H10" s="12" t="s">
        <v>73</v>
      </c>
      <c r="I10" s="15">
        <v>6.85</v>
      </c>
      <c r="J10" s="13" t="s">
        <v>110</v>
      </c>
      <c r="K10" s="13" t="s">
        <v>110</v>
      </c>
      <c r="L10" s="13" t="s">
        <v>110</v>
      </c>
      <c r="M10" s="13" t="s">
        <v>110</v>
      </c>
      <c r="N10" s="17">
        <v>5.38</v>
      </c>
      <c r="O10" s="17">
        <f t="shared" si="0"/>
        <v>0.3717472118959108</v>
      </c>
      <c r="P10" s="18">
        <v>5.5</v>
      </c>
      <c r="Q10" s="17">
        <f>P10/12</f>
        <v>0.4583333333333333</v>
      </c>
      <c r="R10" s="25">
        <v>0.81</v>
      </c>
      <c r="S10" s="29">
        <v>0.021</v>
      </c>
      <c r="T10" s="13" t="s">
        <v>110</v>
      </c>
      <c r="U10" s="17" t="s">
        <v>111</v>
      </c>
      <c r="V10" s="17" t="s">
        <v>111</v>
      </c>
      <c r="W10" s="17" t="s">
        <v>111</v>
      </c>
      <c r="X10" s="17" t="s">
        <v>111</v>
      </c>
      <c r="Y10" s="17" t="s">
        <v>111</v>
      </c>
      <c r="Z10" s="17" t="s">
        <v>111</v>
      </c>
      <c r="AA10" s="17" t="s">
        <v>111</v>
      </c>
      <c r="AB10" s="17" t="s">
        <v>111</v>
      </c>
    </row>
    <row r="11" spans="1:28" s="6" customFormat="1" ht="15">
      <c r="A11" s="7" t="s">
        <v>13</v>
      </c>
      <c r="B11" s="8" t="s">
        <v>19</v>
      </c>
      <c r="C11" s="10" t="s">
        <v>50</v>
      </c>
      <c r="D11" s="8">
        <v>4</v>
      </c>
      <c r="E11" s="7" t="s">
        <v>25</v>
      </c>
      <c r="F11" s="7" t="s">
        <v>10</v>
      </c>
      <c r="G11" s="12" t="s">
        <v>74</v>
      </c>
      <c r="H11" s="12" t="s">
        <v>67</v>
      </c>
      <c r="I11" s="15">
        <v>5.67</v>
      </c>
      <c r="J11" s="13" t="s">
        <v>110</v>
      </c>
      <c r="K11" s="13" t="s">
        <v>110</v>
      </c>
      <c r="L11" s="13" t="s">
        <v>110</v>
      </c>
      <c r="M11" s="13" t="s">
        <v>110</v>
      </c>
      <c r="N11" s="17">
        <v>8.3</v>
      </c>
      <c r="O11" s="17">
        <f t="shared" si="0"/>
        <v>0.24096385542168672</v>
      </c>
      <c r="P11" s="18">
        <v>10.5</v>
      </c>
      <c r="Q11" s="17">
        <f>P11/12</f>
        <v>0.875</v>
      </c>
      <c r="R11" s="19">
        <v>1.52</v>
      </c>
      <c r="S11" s="29">
        <v>0.03</v>
      </c>
      <c r="T11" s="13" t="s">
        <v>110</v>
      </c>
      <c r="U11" s="15">
        <v>1.3</v>
      </c>
      <c r="V11" s="20" t="s">
        <v>43</v>
      </c>
      <c r="W11" s="15">
        <v>9.8</v>
      </c>
      <c r="X11" s="15">
        <v>0.095</v>
      </c>
      <c r="Y11" s="15">
        <v>2.6</v>
      </c>
      <c r="Z11" s="78">
        <v>0.84</v>
      </c>
      <c r="AA11" s="17" t="s">
        <v>111</v>
      </c>
      <c r="AB11" s="78">
        <v>0.1</v>
      </c>
    </row>
    <row r="12" spans="1:28" s="6" customFormat="1" ht="15">
      <c r="A12" s="7" t="s">
        <v>13</v>
      </c>
      <c r="B12" s="8" t="s">
        <v>19</v>
      </c>
      <c r="C12" s="10" t="s">
        <v>51</v>
      </c>
      <c r="D12" s="8">
        <v>5</v>
      </c>
      <c r="E12" s="7" t="s">
        <v>25</v>
      </c>
      <c r="F12" s="7" t="s">
        <v>10</v>
      </c>
      <c r="G12" s="12" t="s">
        <v>75</v>
      </c>
      <c r="H12" s="12" t="s">
        <v>76</v>
      </c>
      <c r="I12" s="17">
        <v>5.67</v>
      </c>
      <c r="J12" s="13" t="s">
        <v>110</v>
      </c>
      <c r="K12" s="13" t="s">
        <v>110</v>
      </c>
      <c r="L12" s="13" t="s">
        <v>110</v>
      </c>
      <c r="M12" s="13" t="s">
        <v>110</v>
      </c>
      <c r="N12" s="16">
        <v>6.57</v>
      </c>
      <c r="O12" s="16">
        <f t="shared" si="0"/>
        <v>0.30441400304414</v>
      </c>
      <c r="P12" s="27">
        <v>11</v>
      </c>
      <c r="Q12" s="16">
        <f>P12/12</f>
        <v>0.9166666666666666</v>
      </c>
      <c r="R12" s="32">
        <v>0.75</v>
      </c>
      <c r="S12" s="31">
        <v>0.03</v>
      </c>
      <c r="T12" s="13" t="s">
        <v>110</v>
      </c>
      <c r="U12" s="17" t="s">
        <v>111</v>
      </c>
      <c r="V12" s="17" t="s">
        <v>111</v>
      </c>
      <c r="W12" s="17" t="s">
        <v>111</v>
      </c>
      <c r="X12" s="17" t="s">
        <v>111</v>
      </c>
      <c r="Y12" s="17" t="s">
        <v>111</v>
      </c>
      <c r="Z12" s="17" t="s">
        <v>111</v>
      </c>
      <c r="AA12" s="17" t="s">
        <v>111</v>
      </c>
      <c r="AB12" s="17" t="s">
        <v>111</v>
      </c>
    </row>
    <row r="13" spans="1:28" s="6" customFormat="1" ht="15">
      <c r="A13" s="7" t="s">
        <v>18</v>
      </c>
      <c r="B13" s="8" t="s">
        <v>20</v>
      </c>
      <c r="C13" s="10" t="s">
        <v>52</v>
      </c>
      <c r="D13" s="8">
        <v>4</v>
      </c>
      <c r="E13" s="7" t="s">
        <v>26</v>
      </c>
      <c r="F13" s="7" t="s">
        <v>10</v>
      </c>
      <c r="G13" s="12" t="s">
        <v>77</v>
      </c>
      <c r="H13" s="12" t="s">
        <v>78</v>
      </c>
      <c r="I13" s="11" t="s">
        <v>110</v>
      </c>
      <c r="J13" s="13" t="s">
        <v>110</v>
      </c>
      <c r="K13" s="13" t="s">
        <v>110</v>
      </c>
      <c r="L13" s="13" t="s">
        <v>110</v>
      </c>
      <c r="M13" s="13" t="s">
        <v>110</v>
      </c>
      <c r="N13" s="25">
        <v>16.12</v>
      </c>
      <c r="O13" s="25">
        <f>26.4/N13</f>
        <v>1.6377171215880892</v>
      </c>
      <c r="P13" s="28">
        <v>8.5</v>
      </c>
      <c r="Q13" s="25">
        <f>P13/24</f>
        <v>0.3541666666666667</v>
      </c>
      <c r="R13" s="25">
        <v>0.94</v>
      </c>
      <c r="S13" s="20">
        <v>0.045</v>
      </c>
      <c r="T13" s="13" t="s">
        <v>110</v>
      </c>
      <c r="U13" s="17" t="s">
        <v>111</v>
      </c>
      <c r="V13" s="17" t="s">
        <v>111</v>
      </c>
      <c r="W13" s="17" t="s">
        <v>111</v>
      </c>
      <c r="X13" s="17" t="s">
        <v>111</v>
      </c>
      <c r="Y13" s="17" t="s">
        <v>111</v>
      </c>
      <c r="Z13" s="17" t="s">
        <v>111</v>
      </c>
      <c r="AA13" s="17" t="s">
        <v>111</v>
      </c>
      <c r="AB13" s="17" t="s">
        <v>111</v>
      </c>
    </row>
    <row r="14" spans="1:28" s="6" customFormat="1" ht="15">
      <c r="A14" s="7" t="s">
        <v>18</v>
      </c>
      <c r="B14" s="8" t="s">
        <v>20</v>
      </c>
      <c r="C14" s="10" t="s">
        <v>53</v>
      </c>
      <c r="D14" s="8">
        <v>5</v>
      </c>
      <c r="E14" s="7" t="s">
        <v>26</v>
      </c>
      <c r="F14" s="7" t="s">
        <v>10</v>
      </c>
      <c r="G14" s="12" t="s">
        <v>79</v>
      </c>
      <c r="H14" s="12" t="s">
        <v>80</v>
      </c>
      <c r="I14" s="11" t="s">
        <v>110</v>
      </c>
      <c r="J14" s="19">
        <v>53</v>
      </c>
      <c r="K14" s="19">
        <v>0.53</v>
      </c>
      <c r="L14" s="13" t="s">
        <v>110</v>
      </c>
      <c r="M14" s="13" t="s">
        <v>110</v>
      </c>
      <c r="N14" s="17">
        <v>43.24</v>
      </c>
      <c r="O14" s="17">
        <f>26.4/N14</f>
        <v>0.61054579093432</v>
      </c>
      <c r="P14" s="18">
        <v>4.5</v>
      </c>
      <c r="Q14" s="25">
        <f>P14/24</f>
        <v>0.1875</v>
      </c>
      <c r="R14" s="25">
        <v>1.35</v>
      </c>
      <c r="S14" s="20">
        <v>0.084</v>
      </c>
      <c r="T14" s="13" t="s">
        <v>110</v>
      </c>
      <c r="U14" s="19">
        <v>2.75</v>
      </c>
      <c r="V14" s="17" t="s">
        <v>111</v>
      </c>
      <c r="W14" s="19">
        <v>4.59</v>
      </c>
      <c r="X14" s="20" t="s">
        <v>43</v>
      </c>
      <c r="Y14" s="19">
        <v>5.63</v>
      </c>
      <c r="Z14" s="17" t="s">
        <v>111</v>
      </c>
      <c r="AA14" s="17" t="s">
        <v>111</v>
      </c>
      <c r="AB14" s="17" t="s">
        <v>111</v>
      </c>
    </row>
    <row r="15" spans="1:28" s="6" customFormat="1" ht="15">
      <c r="A15" s="7" t="s">
        <v>18</v>
      </c>
      <c r="B15" s="8" t="s">
        <v>20</v>
      </c>
      <c r="C15" s="10" t="s">
        <v>54</v>
      </c>
      <c r="D15" s="8">
        <v>6</v>
      </c>
      <c r="E15" s="7" t="s">
        <v>26</v>
      </c>
      <c r="F15" s="7" t="s">
        <v>10</v>
      </c>
      <c r="G15" s="12" t="s">
        <v>81</v>
      </c>
      <c r="H15" s="12" t="s">
        <v>82</v>
      </c>
      <c r="I15" s="13" t="s">
        <v>110</v>
      </c>
      <c r="J15" s="13" t="s">
        <v>110</v>
      </c>
      <c r="K15" s="13" t="s">
        <v>110</v>
      </c>
      <c r="L15" s="13" t="s">
        <v>110</v>
      </c>
      <c r="M15" s="13" t="s">
        <v>110</v>
      </c>
      <c r="N15" s="17">
        <v>59.21</v>
      </c>
      <c r="O15" s="17">
        <f>26.4/N15</f>
        <v>0.4458706299611552</v>
      </c>
      <c r="P15" s="18">
        <v>6.5</v>
      </c>
      <c r="Q15" s="25">
        <f>P15/24</f>
        <v>0.2708333333333333</v>
      </c>
      <c r="R15" s="25">
        <v>1.38</v>
      </c>
      <c r="S15" s="29">
        <v>0.083</v>
      </c>
      <c r="T15" s="13" t="s">
        <v>110</v>
      </c>
      <c r="U15" s="17" t="s">
        <v>111</v>
      </c>
      <c r="V15" s="17" t="s">
        <v>111</v>
      </c>
      <c r="W15" s="17" t="s">
        <v>111</v>
      </c>
      <c r="X15" s="17" t="s">
        <v>111</v>
      </c>
      <c r="Y15" s="17" t="s">
        <v>111</v>
      </c>
      <c r="Z15" s="17" t="s">
        <v>111</v>
      </c>
      <c r="AA15" s="17" t="s">
        <v>111</v>
      </c>
      <c r="AB15" s="17" t="s">
        <v>111</v>
      </c>
    </row>
    <row r="16" spans="1:28" s="6" customFormat="1" ht="15">
      <c r="A16" s="7" t="s">
        <v>18</v>
      </c>
      <c r="B16" s="8" t="s">
        <v>20</v>
      </c>
      <c r="C16" s="10" t="s">
        <v>55</v>
      </c>
      <c r="D16" s="8" t="s">
        <v>1</v>
      </c>
      <c r="E16" s="7" t="s">
        <v>26</v>
      </c>
      <c r="F16" s="7" t="s">
        <v>10</v>
      </c>
      <c r="G16" s="12" t="s">
        <v>83</v>
      </c>
      <c r="H16" s="12" t="s">
        <v>84</v>
      </c>
      <c r="I16" s="13" t="s">
        <v>110</v>
      </c>
      <c r="J16" s="19">
        <v>53</v>
      </c>
      <c r="K16" s="19">
        <v>0.53</v>
      </c>
      <c r="L16" s="13" t="s">
        <v>110</v>
      </c>
      <c r="M16" s="13" t="s">
        <v>110</v>
      </c>
      <c r="N16" s="16">
        <v>27.16</v>
      </c>
      <c r="O16" s="16">
        <f>26.4/N16</f>
        <v>0.9720176730486009</v>
      </c>
      <c r="P16" s="27">
        <v>6.5</v>
      </c>
      <c r="Q16" s="25">
        <f>P16/24</f>
        <v>0.2708333333333333</v>
      </c>
      <c r="R16" s="32">
        <v>1.48</v>
      </c>
      <c r="S16" s="21">
        <v>0.054</v>
      </c>
      <c r="T16" s="13" t="s">
        <v>110</v>
      </c>
      <c r="U16" s="17" t="s">
        <v>111</v>
      </c>
      <c r="V16" s="17" t="s">
        <v>111</v>
      </c>
      <c r="W16" s="17" t="s">
        <v>111</v>
      </c>
      <c r="X16" s="17" t="s">
        <v>111</v>
      </c>
      <c r="Y16" s="17" t="s">
        <v>111</v>
      </c>
      <c r="Z16" s="17" t="s">
        <v>111</v>
      </c>
      <c r="AA16" s="17" t="s">
        <v>111</v>
      </c>
      <c r="AB16" s="17" t="s">
        <v>111</v>
      </c>
    </row>
    <row r="17" spans="1:28" s="6" customFormat="1" ht="15">
      <c r="A17" s="7" t="s">
        <v>18</v>
      </c>
      <c r="B17" s="8" t="s">
        <v>21</v>
      </c>
      <c r="C17" s="10" t="s">
        <v>56</v>
      </c>
      <c r="D17" s="8">
        <v>10</v>
      </c>
      <c r="E17" s="7" t="s">
        <v>27</v>
      </c>
      <c r="F17" s="7" t="s">
        <v>10</v>
      </c>
      <c r="G17" s="12" t="s">
        <v>85</v>
      </c>
      <c r="H17" s="12" t="s">
        <v>86</v>
      </c>
      <c r="I17" s="13" t="s">
        <v>110</v>
      </c>
      <c r="J17" s="13" t="s">
        <v>110</v>
      </c>
      <c r="K17" s="13" t="s">
        <v>110</v>
      </c>
      <c r="L17" s="13" t="s">
        <v>110</v>
      </c>
      <c r="M17" s="13" t="s">
        <v>110</v>
      </c>
      <c r="N17" s="17">
        <v>64.25</v>
      </c>
      <c r="O17" s="17">
        <f>37/N17</f>
        <v>0.5758754863813229</v>
      </c>
      <c r="P17" s="18">
        <v>2</v>
      </c>
      <c r="Q17" s="17">
        <f>P17/22</f>
        <v>0.09090909090909091</v>
      </c>
      <c r="R17" s="25">
        <v>1.4</v>
      </c>
      <c r="S17" s="22">
        <v>0.097</v>
      </c>
      <c r="T17" s="13" t="s">
        <v>110</v>
      </c>
      <c r="U17" s="19">
        <v>3.18</v>
      </c>
      <c r="V17" s="17" t="s">
        <v>111</v>
      </c>
      <c r="W17" s="19">
        <v>3.16</v>
      </c>
      <c r="X17" s="20" t="s">
        <v>43</v>
      </c>
      <c r="Y17" s="19">
        <v>6.35</v>
      </c>
      <c r="Z17" s="17" t="s">
        <v>111</v>
      </c>
      <c r="AA17" s="17" t="s">
        <v>111</v>
      </c>
      <c r="AB17" s="17" t="s">
        <v>111</v>
      </c>
    </row>
    <row r="18" spans="1:28" s="6" customFormat="1" ht="15">
      <c r="A18" s="7" t="s">
        <v>18</v>
      </c>
      <c r="B18" s="8" t="s">
        <v>21</v>
      </c>
      <c r="C18" s="10" t="s">
        <v>57</v>
      </c>
      <c r="D18" s="8">
        <v>12</v>
      </c>
      <c r="E18" s="7" t="s">
        <v>27</v>
      </c>
      <c r="F18" s="7" t="s">
        <v>10</v>
      </c>
      <c r="G18" s="12" t="s">
        <v>87</v>
      </c>
      <c r="H18" s="12" t="s">
        <v>88</v>
      </c>
      <c r="I18" s="13" t="s">
        <v>110</v>
      </c>
      <c r="J18" s="15">
        <v>70</v>
      </c>
      <c r="K18" s="15">
        <v>0.7</v>
      </c>
      <c r="L18" s="13" t="s">
        <v>110</v>
      </c>
      <c r="M18" s="13" t="s">
        <v>110</v>
      </c>
      <c r="N18" s="17">
        <v>55.61</v>
      </c>
      <c r="O18" s="17">
        <f>37/N18</f>
        <v>0.6653479590001798</v>
      </c>
      <c r="P18" s="18">
        <v>4</v>
      </c>
      <c r="Q18" s="17">
        <f>P18/22</f>
        <v>0.18181818181818182</v>
      </c>
      <c r="R18" s="25">
        <v>1.35</v>
      </c>
      <c r="S18" s="22">
        <v>0.076</v>
      </c>
      <c r="T18" s="13" t="s">
        <v>110</v>
      </c>
      <c r="U18" s="17" t="s">
        <v>111</v>
      </c>
      <c r="V18" s="17" t="s">
        <v>111</v>
      </c>
      <c r="W18" s="17" t="s">
        <v>111</v>
      </c>
      <c r="X18" s="17" t="s">
        <v>111</v>
      </c>
      <c r="Y18" s="17" t="s">
        <v>111</v>
      </c>
      <c r="Z18" s="17" t="s">
        <v>111</v>
      </c>
      <c r="AA18" s="17" t="s">
        <v>111</v>
      </c>
      <c r="AB18" s="17" t="s">
        <v>111</v>
      </c>
    </row>
    <row r="19" spans="1:28" s="6" customFormat="1" ht="15">
      <c r="A19" s="7" t="s">
        <v>18</v>
      </c>
      <c r="B19" s="8" t="s">
        <v>21</v>
      </c>
      <c r="C19" s="10" t="s">
        <v>58</v>
      </c>
      <c r="D19" s="8">
        <v>14</v>
      </c>
      <c r="E19" s="7" t="s">
        <v>27</v>
      </c>
      <c r="F19" s="7" t="s">
        <v>10</v>
      </c>
      <c r="G19" s="12" t="s">
        <v>89</v>
      </c>
      <c r="H19" s="12" t="s">
        <v>90</v>
      </c>
      <c r="I19" s="13" t="s">
        <v>110</v>
      </c>
      <c r="J19" s="15">
        <v>70</v>
      </c>
      <c r="K19" s="15">
        <v>0.7</v>
      </c>
      <c r="L19" s="13" t="s">
        <v>110</v>
      </c>
      <c r="M19" s="13" t="s">
        <v>110</v>
      </c>
      <c r="N19" s="16">
        <v>59.13</v>
      </c>
      <c r="O19" s="16">
        <f>37/N19</f>
        <v>0.6257398951462878</v>
      </c>
      <c r="P19" s="18">
        <v>5</v>
      </c>
      <c r="Q19" s="17">
        <f>P19/22</f>
        <v>0.22727272727272727</v>
      </c>
      <c r="R19" s="32">
        <v>1.45</v>
      </c>
      <c r="S19" s="30">
        <v>0.08</v>
      </c>
      <c r="T19" s="13" t="s">
        <v>110</v>
      </c>
      <c r="U19" s="33">
        <v>2.31</v>
      </c>
      <c r="V19" s="17" t="s">
        <v>111</v>
      </c>
      <c r="W19" s="33">
        <v>1.83</v>
      </c>
      <c r="X19" s="20" t="s">
        <v>43</v>
      </c>
      <c r="Y19" s="33">
        <v>3.06</v>
      </c>
      <c r="Z19" s="17" t="s">
        <v>111</v>
      </c>
      <c r="AA19" s="17" t="s">
        <v>111</v>
      </c>
      <c r="AB19" s="17" t="s">
        <v>111</v>
      </c>
    </row>
    <row r="20" spans="1:28" s="6" customFormat="1" ht="15">
      <c r="A20" s="7" t="s">
        <v>18</v>
      </c>
      <c r="B20" s="8" t="s">
        <v>2</v>
      </c>
      <c r="C20" s="10" t="s">
        <v>59</v>
      </c>
      <c r="D20" s="8">
        <v>1</v>
      </c>
      <c r="E20" s="7" t="s">
        <v>28</v>
      </c>
      <c r="F20" s="7" t="s">
        <v>11</v>
      </c>
      <c r="G20" s="12" t="s">
        <v>91</v>
      </c>
      <c r="H20" s="12" t="s">
        <v>92</v>
      </c>
      <c r="I20" s="18">
        <v>4.14</v>
      </c>
      <c r="J20" s="13" t="s">
        <v>110</v>
      </c>
      <c r="K20" s="13" t="s">
        <v>110</v>
      </c>
      <c r="L20" s="13" t="s">
        <v>110</v>
      </c>
      <c r="M20" s="13" t="s">
        <v>110</v>
      </c>
      <c r="N20" s="26">
        <v>22.25</v>
      </c>
      <c r="O20" s="26">
        <f>2/N20</f>
        <v>0.0898876404494382</v>
      </c>
      <c r="P20" s="11" t="s">
        <v>110</v>
      </c>
      <c r="Q20" s="11" t="s">
        <v>110</v>
      </c>
      <c r="R20" s="25">
        <v>1.14</v>
      </c>
      <c r="S20" s="22">
        <v>0.051</v>
      </c>
      <c r="T20" s="13" t="s">
        <v>110</v>
      </c>
      <c r="U20" s="19">
        <v>2.43</v>
      </c>
      <c r="V20" s="17" t="s">
        <v>111</v>
      </c>
      <c r="W20" s="19">
        <v>7.63</v>
      </c>
      <c r="X20" s="20" t="s">
        <v>43</v>
      </c>
      <c r="Y20" s="19">
        <v>10.8</v>
      </c>
      <c r="Z20" s="17" t="s">
        <v>111</v>
      </c>
      <c r="AA20" s="17" t="s">
        <v>111</v>
      </c>
      <c r="AB20" s="17" t="s">
        <v>111</v>
      </c>
    </row>
    <row r="21" spans="1:28" s="6" customFormat="1" ht="15">
      <c r="A21" s="7" t="s">
        <v>18</v>
      </c>
      <c r="B21" s="8" t="s">
        <v>2</v>
      </c>
      <c r="C21" s="10" t="s">
        <v>60</v>
      </c>
      <c r="D21" s="8">
        <v>2</v>
      </c>
      <c r="E21" s="7" t="s">
        <v>28</v>
      </c>
      <c r="F21" s="7" t="s">
        <v>11</v>
      </c>
      <c r="G21" s="12" t="s">
        <v>93</v>
      </c>
      <c r="H21" s="12" t="s">
        <v>94</v>
      </c>
      <c r="I21" s="18">
        <v>3.94</v>
      </c>
      <c r="J21" s="13" t="s">
        <v>110</v>
      </c>
      <c r="K21" s="13" t="s">
        <v>110</v>
      </c>
      <c r="L21" s="13" t="s">
        <v>110</v>
      </c>
      <c r="M21" s="13" t="s">
        <v>110</v>
      </c>
      <c r="N21" s="26">
        <v>23.7</v>
      </c>
      <c r="O21" s="26">
        <f>14.2/N21</f>
        <v>0.5991561181434599</v>
      </c>
      <c r="P21" s="13" t="s">
        <v>110</v>
      </c>
      <c r="Q21" s="13" t="s">
        <v>110</v>
      </c>
      <c r="R21" s="25">
        <v>1.17</v>
      </c>
      <c r="S21" s="22">
        <v>0.052</v>
      </c>
      <c r="T21" s="13" t="s">
        <v>110</v>
      </c>
      <c r="U21" s="19">
        <v>2.5</v>
      </c>
      <c r="V21" s="17" t="s">
        <v>111</v>
      </c>
      <c r="W21" s="19">
        <v>7.73</v>
      </c>
      <c r="X21" s="20" t="s">
        <v>43</v>
      </c>
      <c r="Y21" s="19">
        <v>5.74</v>
      </c>
      <c r="Z21" s="17" t="s">
        <v>111</v>
      </c>
      <c r="AA21" s="17" t="s">
        <v>111</v>
      </c>
      <c r="AB21" s="17" t="s">
        <v>111</v>
      </c>
    </row>
    <row r="22" spans="1:28" s="6" customFormat="1" ht="15">
      <c r="A22" s="7" t="s">
        <v>18</v>
      </c>
      <c r="B22" s="8" t="s">
        <v>2</v>
      </c>
      <c r="C22" s="10" t="s">
        <v>61</v>
      </c>
      <c r="D22" s="8">
        <v>3</v>
      </c>
      <c r="E22" s="7" t="s">
        <v>28</v>
      </c>
      <c r="F22" s="7" t="s">
        <v>11</v>
      </c>
      <c r="G22" s="12" t="s">
        <v>95</v>
      </c>
      <c r="H22" s="12" t="s">
        <v>96</v>
      </c>
      <c r="I22" s="18">
        <v>3.6</v>
      </c>
      <c r="J22" s="13" t="s">
        <v>110</v>
      </c>
      <c r="K22" s="13" t="s">
        <v>110</v>
      </c>
      <c r="L22" s="13" t="s">
        <v>110</v>
      </c>
      <c r="M22" s="13" t="s">
        <v>110</v>
      </c>
      <c r="N22" s="17">
        <v>26.55</v>
      </c>
      <c r="O22" s="26">
        <f>14.2/N22</f>
        <v>0.5348399246704331</v>
      </c>
      <c r="P22" s="13" t="s">
        <v>110</v>
      </c>
      <c r="Q22" s="13" t="s">
        <v>110</v>
      </c>
      <c r="R22" s="25">
        <v>1.08</v>
      </c>
      <c r="S22" s="22">
        <v>0.054</v>
      </c>
      <c r="T22" s="13" t="s">
        <v>110</v>
      </c>
      <c r="U22" s="17" t="s">
        <v>111</v>
      </c>
      <c r="V22" s="17" t="s">
        <v>111</v>
      </c>
      <c r="W22" s="17" t="s">
        <v>111</v>
      </c>
      <c r="X22" s="17" t="s">
        <v>111</v>
      </c>
      <c r="Y22" s="17" t="s">
        <v>111</v>
      </c>
      <c r="Z22" s="17" t="s">
        <v>111</v>
      </c>
      <c r="AA22" s="17" t="s">
        <v>111</v>
      </c>
      <c r="AB22" s="17" t="s">
        <v>111</v>
      </c>
    </row>
    <row r="23" spans="1:28" s="6" customFormat="1" ht="15">
      <c r="A23" s="7" t="s">
        <v>18</v>
      </c>
      <c r="B23" s="8" t="s">
        <v>2</v>
      </c>
      <c r="C23" s="10" t="s">
        <v>62</v>
      </c>
      <c r="D23" s="8" t="s">
        <v>3</v>
      </c>
      <c r="E23" s="7" t="s">
        <v>28</v>
      </c>
      <c r="F23" s="7" t="s">
        <v>11</v>
      </c>
      <c r="G23" s="12" t="s">
        <v>97</v>
      </c>
      <c r="H23" s="12" t="s">
        <v>98</v>
      </c>
      <c r="I23" s="18">
        <v>3.71</v>
      </c>
      <c r="J23" s="13" t="s">
        <v>110</v>
      </c>
      <c r="K23" s="13" t="s">
        <v>110</v>
      </c>
      <c r="L23" s="13" t="s">
        <v>110</v>
      </c>
      <c r="M23" s="13" t="s">
        <v>110</v>
      </c>
      <c r="N23" s="17" t="s">
        <v>111</v>
      </c>
      <c r="O23" s="17" t="s">
        <v>111</v>
      </c>
      <c r="P23" s="13" t="s">
        <v>110</v>
      </c>
      <c r="Q23" s="13" t="s">
        <v>110</v>
      </c>
      <c r="R23" s="32">
        <v>1.09</v>
      </c>
      <c r="S23" s="30">
        <v>0.059</v>
      </c>
      <c r="T23" s="13" t="s">
        <v>110</v>
      </c>
      <c r="U23" s="33">
        <v>1.82</v>
      </c>
      <c r="V23" s="17" t="s">
        <v>111</v>
      </c>
      <c r="W23" s="33">
        <v>5.38</v>
      </c>
      <c r="X23" s="20" t="s">
        <v>43</v>
      </c>
      <c r="Y23" s="19">
        <v>4.48</v>
      </c>
      <c r="Z23" s="17" t="s">
        <v>111</v>
      </c>
      <c r="AA23" s="17" t="s">
        <v>111</v>
      </c>
      <c r="AB23" s="17" t="s">
        <v>111</v>
      </c>
    </row>
    <row r="24" spans="1:28" s="6" customFormat="1" ht="15">
      <c r="A24" s="7" t="s">
        <v>18</v>
      </c>
      <c r="B24" s="8" t="s">
        <v>2</v>
      </c>
      <c r="C24" s="10" t="s">
        <v>63</v>
      </c>
      <c r="D24" s="8" t="s">
        <v>4</v>
      </c>
      <c r="E24" s="7" t="s">
        <v>28</v>
      </c>
      <c r="F24" s="7" t="s">
        <v>11</v>
      </c>
      <c r="G24" s="12" t="s">
        <v>99</v>
      </c>
      <c r="H24" s="12" t="s">
        <v>100</v>
      </c>
      <c r="I24" s="18">
        <v>3.56</v>
      </c>
      <c r="J24" s="13" t="s">
        <v>110</v>
      </c>
      <c r="K24" s="13" t="s">
        <v>110</v>
      </c>
      <c r="L24" s="13" t="s">
        <v>110</v>
      </c>
      <c r="M24" s="13" t="s">
        <v>110</v>
      </c>
      <c r="N24" s="17">
        <v>24.92</v>
      </c>
      <c r="O24" s="26">
        <f>14.2/N24</f>
        <v>0.5698234349919743</v>
      </c>
      <c r="P24" s="13" t="s">
        <v>110</v>
      </c>
      <c r="Q24" s="13" t="s">
        <v>110</v>
      </c>
      <c r="R24" s="25">
        <v>0.97</v>
      </c>
      <c r="S24" s="22">
        <v>0.058</v>
      </c>
      <c r="T24" s="13" t="s">
        <v>110</v>
      </c>
      <c r="U24" s="19">
        <v>2.65</v>
      </c>
      <c r="V24" s="17" t="s">
        <v>111</v>
      </c>
      <c r="W24" s="19">
        <v>7.67</v>
      </c>
      <c r="X24" s="20" t="s">
        <v>43</v>
      </c>
      <c r="Y24" s="19">
        <v>11.41</v>
      </c>
      <c r="Z24" s="17" t="s">
        <v>111</v>
      </c>
      <c r="AA24" s="17" t="s">
        <v>111</v>
      </c>
      <c r="AB24" s="17" t="s">
        <v>111</v>
      </c>
    </row>
    <row r="26" ht="15">
      <c r="A26" t="s">
        <v>42</v>
      </c>
    </row>
    <row r="27" spans="1:28" ht="15">
      <c r="A27" s="34" t="s">
        <v>106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  <row r="28" spans="1:18" ht="15" customHeight="1">
      <c r="A28" s="34" t="s">
        <v>107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30" ht="15">
      <c r="A30" t="s">
        <v>108</v>
      </c>
    </row>
    <row r="31" ht="15">
      <c r="A31" t="s">
        <v>109</v>
      </c>
    </row>
  </sheetData>
  <sheetProtection/>
  <mergeCells count="35">
    <mergeCell ref="A28:R28"/>
    <mergeCell ref="A27:AB27"/>
    <mergeCell ref="A1:AB2"/>
    <mergeCell ref="A3:H3"/>
    <mergeCell ref="U3:AB3"/>
    <mergeCell ref="A4:A5"/>
    <mergeCell ref="B4:B5"/>
    <mergeCell ref="D4:D5"/>
    <mergeCell ref="F4:F5"/>
    <mergeCell ref="V4:V5"/>
    <mergeCell ref="W4:W5"/>
    <mergeCell ref="Y4:Y5"/>
    <mergeCell ref="Z4:Z5"/>
    <mergeCell ref="J4:J5"/>
    <mergeCell ref="P4:P5"/>
    <mergeCell ref="U4:U5"/>
    <mergeCell ref="T4:T5"/>
    <mergeCell ref="I4:I5"/>
    <mergeCell ref="AA4:AA5"/>
    <mergeCell ref="AB4:AB5"/>
    <mergeCell ref="X4:X5"/>
    <mergeCell ref="L4:L5"/>
    <mergeCell ref="M4:M5"/>
    <mergeCell ref="Q4:Q5"/>
    <mergeCell ref="N4:N5"/>
    <mergeCell ref="O4:O5"/>
    <mergeCell ref="J3:Q3"/>
    <mergeCell ref="R3:T3"/>
    <mergeCell ref="S4:S5"/>
    <mergeCell ref="R4:R5"/>
    <mergeCell ref="G4:G5"/>
    <mergeCell ref="H4:H5"/>
    <mergeCell ref="C4:C5"/>
    <mergeCell ref="K4:K5"/>
    <mergeCell ref="E4:E5"/>
  </mergeCells>
  <printOptions/>
  <pageMargins left="0.7" right="0.7" top="0.75" bottom="0.75" header="0.3" footer="0.3"/>
  <pageSetup fitToHeight="0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Nijolė Remeikaitė-Nikienė</dc:creator>
  <cp:keywords/>
  <dc:description/>
  <cp:lastModifiedBy>Nijolė Remeikaitė-Nikienė</cp:lastModifiedBy>
  <cp:lastPrinted>2020-08-13T08:24:40Z</cp:lastPrinted>
  <dcterms:created xsi:type="dcterms:W3CDTF">2020-07-20T08:31:26Z</dcterms:created>
  <dcterms:modified xsi:type="dcterms:W3CDTF">2020-08-13T11:09:18Z</dcterms:modified>
  <cp:category/>
  <cp:version/>
  <cp:contentType/>
  <cp:contentStatus/>
</cp:coreProperties>
</file>